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4" i="1" l="1"/>
  <c r="C24" i="1"/>
  <c r="H23" i="1"/>
  <c r="D23" i="1"/>
  <c r="J23" i="1" s="1"/>
  <c r="B23" i="1"/>
  <c r="H22" i="1"/>
  <c r="D22" i="1"/>
  <c r="J22" i="1" s="1"/>
  <c r="B22" i="1"/>
  <c r="J21" i="1"/>
  <c r="H21" i="1"/>
  <c r="D21" i="1"/>
  <c r="B21" i="1"/>
  <c r="H20" i="1"/>
  <c r="D20" i="1"/>
  <c r="B20" i="1"/>
  <c r="H19" i="1"/>
  <c r="J19" i="1" s="1"/>
  <c r="D19" i="1"/>
  <c r="B19" i="1"/>
  <c r="H18" i="1"/>
  <c r="D18" i="1"/>
  <c r="J18" i="1" s="1"/>
  <c r="B18" i="1"/>
  <c r="H17" i="1"/>
  <c r="D17" i="1"/>
  <c r="J17" i="1" s="1"/>
  <c r="B17" i="1"/>
  <c r="H16" i="1"/>
  <c r="D16" i="1"/>
  <c r="J16" i="1" s="1"/>
  <c r="B16" i="1"/>
  <c r="H15" i="1"/>
  <c r="D15" i="1"/>
  <c r="J15" i="1" s="1"/>
  <c r="B15" i="1"/>
  <c r="H14" i="1"/>
  <c r="D14" i="1"/>
  <c r="J14" i="1" s="1"/>
  <c r="B14" i="1"/>
  <c r="J13" i="1"/>
  <c r="H13" i="1"/>
  <c r="D13" i="1"/>
  <c r="B13" i="1"/>
  <c r="H12" i="1"/>
  <c r="H24" i="1" s="1"/>
  <c r="D12" i="1"/>
  <c r="B12" i="1"/>
  <c r="B24" i="1" l="1"/>
  <c r="D24" i="1"/>
  <c r="J20" i="1"/>
  <c r="L20" i="1" s="1"/>
  <c r="K18" i="1"/>
  <c r="L18" i="1" s="1"/>
  <c r="K16" i="1"/>
  <c r="L16" i="1" s="1"/>
  <c r="K14" i="1"/>
  <c r="L14" i="1" s="1"/>
  <c r="K22" i="1"/>
  <c r="L22" i="1" s="1"/>
  <c r="K20" i="1"/>
  <c r="K13" i="1"/>
  <c r="L13" i="1" s="1"/>
  <c r="K15" i="1"/>
  <c r="L15" i="1" s="1"/>
  <c r="K17" i="1"/>
  <c r="L17" i="1" s="1"/>
  <c r="K19" i="1"/>
  <c r="L19" i="1" s="1"/>
  <c r="K23" i="1"/>
  <c r="L23" i="1" s="1"/>
  <c r="J12" i="1"/>
  <c r="K21" i="1"/>
  <c r="L21" i="1" s="1"/>
  <c r="J24" i="1" l="1"/>
  <c r="K12" i="1"/>
  <c r="K24" i="1" s="1"/>
  <c r="L12" i="1"/>
  <c r="L24" i="1" s="1"/>
</calcChain>
</file>

<file path=xl/sharedStrings.xml><?xml version="1.0" encoding="utf-8"?>
<sst xmlns="http://schemas.openxmlformats.org/spreadsheetml/2006/main" count="20" uniqueCount="19">
  <si>
    <t>Информация</t>
  </si>
  <si>
    <t>о затратах  МУП "Электросеть"   на покупку потерь,</t>
  </si>
  <si>
    <t>Покупку электрической энергии в целях компенсации потерь МУП "Электросеть"</t>
  </si>
  <si>
    <t xml:space="preserve">осуществляет по договору № 41 ОТ 01.04.2014г. в целях компенсации потерь, </t>
  </si>
  <si>
    <t>заключенному с ОАО "ДЭК"</t>
  </si>
  <si>
    <t>период</t>
  </si>
  <si>
    <t>Объем электроэнергии, приобретенной в целях компенсации потерь в сетях, квт.ч</t>
  </si>
  <si>
    <t>Сумма затрат, без НДС , руб.</t>
  </si>
  <si>
    <t>о стоимости и о размере фактических потерь в 2017 году</t>
  </si>
  <si>
    <t>Тариф норм.</t>
  </si>
  <si>
    <t>Тариф сверхнорм.</t>
  </si>
  <si>
    <t>ндс</t>
  </si>
  <si>
    <t>Всего</t>
  </si>
  <si>
    <t>Экономист</t>
  </si>
  <si>
    <t>А.Г.Вернигорова</t>
  </si>
  <si>
    <t>Сумма затрат, без НДС , руб.   ВСЕГО</t>
  </si>
  <si>
    <t>Сумма затрат, руб.   ВСЕГО с НДС</t>
  </si>
  <si>
    <t>Объем электроэнергии, приобретенной в целях компенсации потерь в сетях, квт.ч   норматив</t>
  </si>
  <si>
    <t>Объем электроэнергии, приобретенной в целях компенсации потерь в сетях, квт.ч   сверхнорматив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</si>
</sst>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2" fillId="0" borderId="1" xfId="0" applyFont="1" applyBorder="1"/>
    <xf numFmtId="2" fontId="2" fillId="0" borderId="1" xfId="0" applyNumberFormat="1" applyFont="1" applyBorder="1"/>
    <xf numFmtId="165" fontId="0" fillId="0" borderId="1" xfId="0" applyNumberFormat="1" applyBorder="1"/>
    <xf numFmtId="0" fontId="2" fillId="0" borderId="0" xfId="0" applyFont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/>
    <xf numFmtId="165" fontId="0" fillId="2" borderId="1" xfId="0" applyNumberFormat="1" applyFill="1" applyBorder="1"/>
    <xf numFmtId="0" fontId="0" fillId="0" borderId="0" xfId="0" applyAlignment="1"/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10" workbookViewId="0">
      <selection activeCell="C9" sqref="C9"/>
    </sheetView>
  </sheetViews>
  <sheetFormatPr defaultRowHeight="14.4" x14ac:dyDescent="0.3"/>
  <cols>
    <col min="1" max="1" width="7.21875" customWidth="1"/>
    <col min="2" max="2" width="17.6640625" customWidth="1"/>
    <col min="3" max="3" width="14.77734375" customWidth="1"/>
    <col min="4" max="4" width="13.5546875" customWidth="1"/>
    <col min="5" max="5" width="11.33203125" customWidth="1"/>
    <col min="6" max="6" width="0.44140625" customWidth="1"/>
    <col min="7" max="7" width="16.109375" customWidth="1"/>
    <col min="8" max="8" width="12" customWidth="1"/>
    <col min="10" max="10" width="13.88671875" customWidth="1"/>
    <col min="11" max="11" width="10.44140625" customWidth="1"/>
    <col min="12" max="12" width="13.5546875" customWidth="1"/>
  </cols>
  <sheetData>
    <row r="1" spans="1:12" ht="18" x14ac:dyDescent="0.35">
      <c r="D1" s="1" t="s">
        <v>0</v>
      </c>
    </row>
    <row r="2" spans="1:12" x14ac:dyDescent="0.3">
      <c r="A2" s="9" t="s">
        <v>1</v>
      </c>
      <c r="B2" s="9"/>
      <c r="C2" s="9"/>
      <c r="D2" s="9"/>
      <c r="E2" s="9"/>
      <c r="F2" s="9"/>
    </row>
    <row r="3" spans="1:12" x14ac:dyDescent="0.3">
      <c r="A3" s="9" t="s">
        <v>8</v>
      </c>
      <c r="B3" s="9"/>
      <c r="C3" s="9"/>
      <c r="D3" s="9"/>
      <c r="E3" s="9"/>
      <c r="F3" s="9"/>
    </row>
    <row r="6" spans="1:12" x14ac:dyDescent="0.3">
      <c r="A6" s="13" t="s">
        <v>2</v>
      </c>
      <c r="B6" s="13"/>
      <c r="C6" s="13"/>
      <c r="D6" s="13"/>
      <c r="E6" s="13"/>
      <c r="F6" s="13"/>
    </row>
    <row r="7" spans="1:12" x14ac:dyDescent="0.3">
      <c r="A7" s="13" t="s">
        <v>3</v>
      </c>
      <c r="B7" s="13"/>
      <c r="C7" s="13"/>
      <c r="D7" s="13"/>
      <c r="E7" s="13"/>
      <c r="F7" s="13"/>
    </row>
    <row r="8" spans="1:12" x14ac:dyDescent="0.3">
      <c r="A8" s="14" t="s">
        <v>4</v>
      </c>
      <c r="B8" s="14"/>
      <c r="C8" s="14"/>
      <c r="D8" s="14"/>
      <c r="E8" s="14"/>
      <c r="F8" s="14"/>
    </row>
    <row r="9" spans="1:12" x14ac:dyDescent="0.3">
      <c r="A9" s="2"/>
    </row>
    <row r="10" spans="1:12" x14ac:dyDescent="0.3">
      <c r="A10" s="2"/>
      <c r="E10" s="2"/>
    </row>
    <row r="11" spans="1:12" ht="114.6" customHeight="1" x14ac:dyDescent="0.3">
      <c r="A11" s="3" t="s">
        <v>5</v>
      </c>
      <c r="B11" s="4" t="s">
        <v>6</v>
      </c>
      <c r="C11" s="4" t="s">
        <v>17</v>
      </c>
      <c r="D11" s="4" t="s">
        <v>7</v>
      </c>
      <c r="E11" s="4" t="s">
        <v>9</v>
      </c>
      <c r="F11" s="4"/>
      <c r="G11" s="4" t="s">
        <v>18</v>
      </c>
      <c r="H11" s="4" t="s">
        <v>7</v>
      </c>
      <c r="I11" s="4" t="s">
        <v>10</v>
      </c>
      <c r="J11" s="4" t="s">
        <v>15</v>
      </c>
      <c r="K11" s="3" t="s">
        <v>11</v>
      </c>
      <c r="L11" s="4" t="s">
        <v>16</v>
      </c>
    </row>
    <row r="12" spans="1:12" x14ac:dyDescent="0.3">
      <c r="A12" s="3">
        <v>1</v>
      </c>
      <c r="B12" s="3">
        <f t="shared" ref="B12:B23" si="0">C12+G12</f>
        <v>1774665</v>
      </c>
      <c r="C12" s="3">
        <v>1500000</v>
      </c>
      <c r="D12" s="5">
        <f>C12*E12</f>
        <v>3302354.9999999995</v>
      </c>
      <c r="E12" s="8">
        <v>2.2015699999999998</v>
      </c>
      <c r="F12" s="5"/>
      <c r="G12" s="3">
        <v>274665</v>
      </c>
      <c r="H12" s="5">
        <f>G12*I12</f>
        <v>619723.89284999995</v>
      </c>
      <c r="I12" s="8">
        <v>2.2562899999999999</v>
      </c>
      <c r="J12" s="5">
        <f t="shared" ref="J12:J23" si="1">D12+H12</f>
        <v>3922078.8928499995</v>
      </c>
      <c r="K12" s="5">
        <f>J12*18%</f>
        <v>705974.20071299991</v>
      </c>
      <c r="L12" s="5">
        <f t="shared" ref="L12:L13" si="2">J12+K12</f>
        <v>4628053.0935629997</v>
      </c>
    </row>
    <row r="13" spans="1:12" x14ac:dyDescent="0.3">
      <c r="A13" s="3">
        <v>2</v>
      </c>
      <c r="B13" s="3">
        <f t="shared" si="0"/>
        <v>1344173</v>
      </c>
      <c r="C13" s="3">
        <v>1210000</v>
      </c>
      <c r="D13" s="5">
        <f t="shared" ref="D13:D23" si="3">C13*E13</f>
        <v>2764245</v>
      </c>
      <c r="E13" s="8">
        <v>2.2845</v>
      </c>
      <c r="F13" s="5"/>
      <c r="G13" s="3">
        <v>134173</v>
      </c>
      <c r="H13" s="5">
        <f t="shared" ref="H13:H23" si="4">G13*I13</f>
        <v>313860.16506000003</v>
      </c>
      <c r="I13" s="8">
        <v>2.3392200000000001</v>
      </c>
      <c r="J13" s="5">
        <f t="shared" si="1"/>
        <v>3078105.16506</v>
      </c>
      <c r="K13" s="5">
        <f t="shared" ref="K13:K23" si="5">J13*18%</f>
        <v>554058.92971079994</v>
      </c>
      <c r="L13" s="5">
        <f t="shared" si="2"/>
        <v>3632164.0947707999</v>
      </c>
    </row>
    <row r="14" spans="1:12" x14ac:dyDescent="0.3">
      <c r="A14" s="3">
        <v>3</v>
      </c>
      <c r="B14" s="3">
        <f t="shared" si="0"/>
        <v>1908417</v>
      </c>
      <c r="C14" s="3">
        <v>980000</v>
      </c>
      <c r="D14" s="5">
        <f t="shared" si="3"/>
        <v>2137144.7999999998</v>
      </c>
      <c r="E14" s="8">
        <v>2.1807599999999998</v>
      </c>
      <c r="F14" s="5"/>
      <c r="G14" s="3">
        <v>928417</v>
      </c>
      <c r="H14" s="5">
        <f t="shared" si="4"/>
        <v>2075457.6351599998</v>
      </c>
      <c r="I14" s="8">
        <v>2.2354799999999999</v>
      </c>
      <c r="J14" s="5">
        <f t="shared" si="1"/>
        <v>4212602.4351599999</v>
      </c>
      <c r="K14" s="5">
        <f t="shared" si="5"/>
        <v>758268.43832879991</v>
      </c>
      <c r="L14" s="5">
        <f>J14+K14+0.01</f>
        <v>4970870.8834887994</v>
      </c>
    </row>
    <row r="15" spans="1:12" x14ac:dyDescent="0.3">
      <c r="A15" s="3">
        <v>4</v>
      </c>
      <c r="B15" s="3">
        <f t="shared" si="0"/>
        <v>1255858</v>
      </c>
      <c r="C15" s="3">
        <v>710000</v>
      </c>
      <c r="D15" s="5">
        <f t="shared" si="3"/>
        <v>1539436.2</v>
      </c>
      <c r="E15" s="8">
        <v>2.1682199999999998</v>
      </c>
      <c r="F15" s="5"/>
      <c r="G15" s="3">
        <v>545858</v>
      </c>
      <c r="H15" s="5">
        <f t="shared" si="4"/>
        <v>1213409.5825199999</v>
      </c>
      <c r="I15" s="8">
        <v>2.2229399999999999</v>
      </c>
      <c r="J15" s="5">
        <f t="shared" si="1"/>
        <v>2752845.7825199999</v>
      </c>
      <c r="K15" s="5">
        <f t="shared" si="5"/>
        <v>495512.24085359997</v>
      </c>
      <c r="L15" s="5">
        <f>J15+K15</f>
        <v>3248358.0233736001</v>
      </c>
    </row>
    <row r="16" spans="1:12" x14ac:dyDescent="0.3">
      <c r="A16" s="3">
        <v>5</v>
      </c>
      <c r="B16" s="3">
        <f t="shared" si="0"/>
        <v>986793</v>
      </c>
      <c r="C16" s="3">
        <v>490000</v>
      </c>
      <c r="D16" s="5">
        <f t="shared" si="3"/>
        <v>1083316.5</v>
      </c>
      <c r="E16" s="8">
        <v>2.2108500000000002</v>
      </c>
      <c r="F16" s="5"/>
      <c r="G16" s="3">
        <v>496793</v>
      </c>
      <c r="H16" s="5">
        <f t="shared" si="4"/>
        <v>1125519.3170099999</v>
      </c>
      <c r="I16" s="8">
        <v>2.2655699999999999</v>
      </c>
      <c r="J16" s="5">
        <f t="shared" si="1"/>
        <v>2208835.8170099999</v>
      </c>
      <c r="K16" s="5">
        <f t="shared" si="5"/>
        <v>397590.44706179999</v>
      </c>
      <c r="L16" s="5">
        <f>J16+K16+0.01</f>
        <v>2606426.2740717996</v>
      </c>
    </row>
    <row r="17" spans="1:12" x14ac:dyDescent="0.3">
      <c r="A17" s="3">
        <v>6</v>
      </c>
      <c r="B17" s="3">
        <f>C17+G17</f>
        <v>707687</v>
      </c>
      <c r="C17" s="3">
        <v>350000</v>
      </c>
      <c r="D17" s="5">
        <f t="shared" si="3"/>
        <v>684666.5</v>
      </c>
      <c r="E17" s="8">
        <v>1.9561900000000001</v>
      </c>
      <c r="F17" s="5"/>
      <c r="G17" s="3">
        <v>357687</v>
      </c>
      <c r="H17" s="5">
        <f t="shared" si="4"/>
        <v>719276.36517</v>
      </c>
      <c r="I17" s="8">
        <v>2.01091</v>
      </c>
      <c r="J17" s="5">
        <f t="shared" si="1"/>
        <v>1403942.8651700001</v>
      </c>
      <c r="K17" s="5">
        <f t="shared" si="5"/>
        <v>252709.7157306</v>
      </c>
      <c r="L17" s="5">
        <f>J17+K17+0.01</f>
        <v>1656652.5909006002</v>
      </c>
    </row>
    <row r="18" spans="1:12" x14ac:dyDescent="0.3">
      <c r="A18" s="3">
        <v>7</v>
      </c>
      <c r="B18" s="3">
        <f t="shared" si="0"/>
        <v>528057</v>
      </c>
      <c r="C18" s="3">
        <v>410000</v>
      </c>
      <c r="D18" s="5">
        <f t="shared" si="3"/>
        <v>797646.8</v>
      </c>
      <c r="E18" s="8">
        <v>1.9454800000000001</v>
      </c>
      <c r="F18" s="5"/>
      <c r="G18" s="3">
        <v>118057</v>
      </c>
      <c r="H18" s="5">
        <f t="shared" si="4"/>
        <v>234634.74579000002</v>
      </c>
      <c r="I18" s="8">
        <v>1.9874700000000001</v>
      </c>
      <c r="J18" s="5">
        <f t="shared" si="1"/>
        <v>1032281.5457900001</v>
      </c>
      <c r="K18" s="5">
        <f t="shared" si="5"/>
        <v>185810.67824220003</v>
      </c>
      <c r="L18" s="5">
        <f t="shared" ref="L18:L22" si="6">J18+K18</f>
        <v>1218092.2240322002</v>
      </c>
    </row>
    <row r="19" spans="1:12" x14ac:dyDescent="0.3">
      <c r="A19" s="3">
        <v>8</v>
      </c>
      <c r="B19" s="3">
        <f t="shared" si="0"/>
        <v>611388</v>
      </c>
      <c r="C19" s="3">
        <v>480000</v>
      </c>
      <c r="D19" s="5">
        <f t="shared" si="3"/>
        <v>977457.59999999986</v>
      </c>
      <c r="E19" s="8">
        <v>2.0363699999999998</v>
      </c>
      <c r="F19" s="5"/>
      <c r="G19" s="3">
        <v>131388</v>
      </c>
      <c r="H19" s="5">
        <f t="shared" si="4"/>
        <v>273071.56368000002</v>
      </c>
      <c r="I19" s="8">
        <v>2.07836</v>
      </c>
      <c r="J19" s="5">
        <f t="shared" si="1"/>
        <v>1250529.1636799998</v>
      </c>
      <c r="K19" s="5">
        <f t="shared" si="5"/>
        <v>225095.24946239995</v>
      </c>
      <c r="L19" s="5">
        <f t="shared" si="6"/>
        <v>1475624.4131423996</v>
      </c>
    </row>
    <row r="20" spans="1:12" x14ac:dyDescent="0.3">
      <c r="A20" s="3">
        <v>9</v>
      </c>
      <c r="B20" s="3">
        <f t="shared" si="0"/>
        <v>830274</v>
      </c>
      <c r="C20" s="3">
        <v>650000</v>
      </c>
      <c r="D20" s="5">
        <f t="shared" si="3"/>
        <v>1371084</v>
      </c>
      <c r="E20" s="8">
        <v>2.1093600000000001</v>
      </c>
      <c r="F20" s="5"/>
      <c r="G20" s="3">
        <v>180274</v>
      </c>
      <c r="H20" s="5">
        <f t="shared" si="4"/>
        <v>387832.46989999997</v>
      </c>
      <c r="I20" s="8">
        <v>2.1513499999999999</v>
      </c>
      <c r="J20" s="5">
        <f t="shared" si="1"/>
        <v>1758916.4698999999</v>
      </c>
      <c r="K20" s="5">
        <f t="shared" si="5"/>
        <v>316604.96458199999</v>
      </c>
      <c r="L20" s="5">
        <f t="shared" si="6"/>
        <v>2075521.4344819998</v>
      </c>
    </row>
    <row r="21" spans="1:12" x14ac:dyDescent="0.3">
      <c r="A21" s="3">
        <v>10</v>
      </c>
      <c r="B21" s="3">
        <f t="shared" si="0"/>
        <v>1121084</v>
      </c>
      <c r="C21" s="3">
        <v>710000</v>
      </c>
      <c r="D21" s="5">
        <f t="shared" si="3"/>
        <v>1600908</v>
      </c>
      <c r="E21" s="8">
        <v>2.2547999999999999</v>
      </c>
      <c r="F21" s="5"/>
      <c r="G21" s="3">
        <v>411084</v>
      </c>
      <c r="H21" s="5">
        <f t="shared" si="4"/>
        <v>944173.62036000006</v>
      </c>
      <c r="I21" s="8">
        <v>2.2967900000000001</v>
      </c>
      <c r="J21" s="5">
        <f t="shared" si="1"/>
        <v>2545081.6203600001</v>
      </c>
      <c r="K21" s="5">
        <f t="shared" si="5"/>
        <v>458114.69166479999</v>
      </c>
      <c r="L21" s="5">
        <f t="shared" si="6"/>
        <v>3003196.3120248001</v>
      </c>
    </row>
    <row r="22" spans="1:12" x14ac:dyDescent="0.3">
      <c r="A22" s="3">
        <v>11</v>
      </c>
      <c r="B22" s="3">
        <f t="shared" si="0"/>
        <v>1834233</v>
      </c>
      <c r="C22" s="3">
        <v>1150000</v>
      </c>
      <c r="D22" s="5">
        <f t="shared" si="3"/>
        <v>2663055</v>
      </c>
      <c r="E22" s="8">
        <v>2.3157000000000001</v>
      </c>
      <c r="F22" s="5"/>
      <c r="G22" s="3">
        <v>684233</v>
      </c>
      <c r="H22" s="5">
        <f t="shared" si="4"/>
        <v>1613209.3017699998</v>
      </c>
      <c r="I22" s="8">
        <v>2.3576899999999998</v>
      </c>
      <c r="J22" s="5">
        <f t="shared" si="1"/>
        <v>4276264.3017699998</v>
      </c>
      <c r="K22" s="5">
        <f t="shared" si="5"/>
        <v>769727.57431859989</v>
      </c>
      <c r="L22" s="5">
        <f t="shared" si="6"/>
        <v>5045991.8760885997</v>
      </c>
    </row>
    <row r="23" spans="1:12" x14ac:dyDescent="0.3">
      <c r="A23" s="3">
        <v>12</v>
      </c>
      <c r="B23" s="3">
        <f t="shared" si="0"/>
        <v>2415110</v>
      </c>
      <c r="C23" s="10">
        <v>1650000</v>
      </c>
      <c r="D23" s="11">
        <f t="shared" si="3"/>
        <v>3890089.5</v>
      </c>
      <c r="E23" s="12">
        <v>2.3576299999999999</v>
      </c>
      <c r="F23" s="11"/>
      <c r="G23" s="10">
        <v>765110</v>
      </c>
      <c r="H23" s="11">
        <f t="shared" si="4"/>
        <v>1835973.2582</v>
      </c>
      <c r="I23" s="12">
        <v>2.3996200000000001</v>
      </c>
      <c r="J23" s="11">
        <f t="shared" si="1"/>
        <v>5726062.7582</v>
      </c>
      <c r="K23" s="11">
        <f t="shared" si="5"/>
        <v>1030691.296476</v>
      </c>
      <c r="L23" s="11">
        <f>J23+K23</f>
        <v>6756754.054676</v>
      </c>
    </row>
    <row r="24" spans="1:12" x14ac:dyDescent="0.3">
      <c r="A24" s="3" t="s">
        <v>12</v>
      </c>
      <c r="B24" s="6">
        <f>SUM(B12:B23)</f>
        <v>15317739</v>
      </c>
      <c r="C24" s="6">
        <f>SUM(C12:C23)</f>
        <v>10290000</v>
      </c>
      <c r="D24" s="7">
        <f>SUM(D12:D23)</f>
        <v>22811404.899999999</v>
      </c>
      <c r="E24" s="5"/>
      <c r="F24" s="5"/>
      <c r="G24" s="6">
        <f>SUM(G12:G23)</f>
        <v>5027739</v>
      </c>
      <c r="H24" s="7">
        <f>SUM(H12:H23)</f>
        <v>11356141.917470001</v>
      </c>
      <c r="I24" s="7"/>
      <c r="J24" s="7">
        <f>SUM(J12:J23)</f>
        <v>34167546.817469999</v>
      </c>
      <c r="K24" s="7">
        <f t="shared" ref="K24:L24" si="7">SUM(K12:K23)</f>
        <v>6150158.4271446001</v>
      </c>
      <c r="L24" s="7">
        <f t="shared" si="7"/>
        <v>40317705.274614602</v>
      </c>
    </row>
    <row r="28" spans="1:12" x14ac:dyDescent="0.3">
      <c r="A28" t="s">
        <v>13</v>
      </c>
      <c r="D28" t="s">
        <v>14</v>
      </c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2018-04-26T06:09:42Z</dcterms:modified>
</cp:coreProperties>
</file>